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activeTab="5"/>
  </bookViews>
  <sheets>
    <sheet name="Свод Мыло" sheetId="9" r:id="rId1"/>
    <sheet name="СОШ 5 Мыло" sheetId="8" r:id="rId2"/>
    <sheet name="СОШ 2 Мыло" sheetId="7" r:id="rId3"/>
    <sheet name="Гимназия Мыло" sheetId="6" r:id="rId4"/>
    <sheet name="СОШ 6 Мыло" sheetId="5" r:id="rId5"/>
    <sheet name="ЦМТиИМО Мыло" sheetId="4" r:id="rId6"/>
  </sheets>
  <definedNames>
    <definedName name="_xlnm.Print_Area" localSheetId="3">'Гимназия Мыло'!$A$1:$F$29</definedName>
    <definedName name="_xlnm.Print_Area" localSheetId="0">'Свод Мыло'!$A$1:$F$29</definedName>
    <definedName name="_xlnm.Print_Area" localSheetId="2">'СОШ 2 Мыло'!$A$1:$F$29</definedName>
    <definedName name="_xlnm.Print_Area" localSheetId="1">'СОШ 5 Мыло'!$A$1:$F$29</definedName>
    <definedName name="_xlnm.Print_Area" localSheetId="4">'СОШ 6 Мыло'!$A$1:$F$29</definedName>
    <definedName name="_xlnm.Print_Area" localSheetId="5">'ЦМТиИМО Мыло'!$A$1:$F$29</definedName>
  </definedNames>
  <calcPr calcId="145621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B14" i="6"/>
  <c r="C14" i="6"/>
  <c r="D14" i="6"/>
  <c r="E14" i="6"/>
  <c r="F21" i="4"/>
  <c r="E21" i="4"/>
  <c r="F20" i="4"/>
  <c r="E20" i="4"/>
  <c r="E20" i="5"/>
  <c r="F20" i="5"/>
  <c r="F21" i="5"/>
  <c r="E21" i="5"/>
  <c r="F20" i="6"/>
  <c r="F21" i="6"/>
  <c r="E21" i="6"/>
  <c r="E20" i="6"/>
  <c r="F21" i="7"/>
  <c r="E21" i="7"/>
  <c r="F20" i="7"/>
  <c r="E20" i="7"/>
  <c r="F21" i="8"/>
  <c r="E21" i="8"/>
  <c r="F20" i="8"/>
  <c r="E20" i="8"/>
  <c r="E18" i="9"/>
  <c r="E13" i="9"/>
  <c r="E18" i="8"/>
  <c r="E13" i="8"/>
  <c r="E18" i="7"/>
  <c r="E13" i="7"/>
  <c r="E18" i="6"/>
  <c r="E18" i="5"/>
  <c r="E13" i="5"/>
  <c r="E18" i="4"/>
  <c r="E13" i="4"/>
  <c r="F13" i="4"/>
  <c r="B17" i="9"/>
  <c r="B12" i="9"/>
  <c r="D19" i="9"/>
  <c r="C19" i="9"/>
  <c r="B19" i="9"/>
  <c r="F18" i="9"/>
  <c r="E19" i="9"/>
  <c r="F19" i="9"/>
  <c r="D14" i="9"/>
  <c r="C14" i="9"/>
  <c r="B14" i="9"/>
  <c r="F13" i="9"/>
  <c r="E14" i="9"/>
  <c r="D19" i="8"/>
  <c r="C19" i="8"/>
  <c r="B19" i="8"/>
  <c r="F18" i="8"/>
  <c r="E19" i="8"/>
  <c r="F19" i="8"/>
  <c r="D14" i="8"/>
  <c r="C14" i="8"/>
  <c r="B14" i="8"/>
  <c r="F13" i="8"/>
  <c r="E14" i="8"/>
  <c r="F14" i="8"/>
  <c r="D19" i="7"/>
  <c r="C19" i="7"/>
  <c r="B19" i="7"/>
  <c r="F18" i="7"/>
  <c r="E19" i="7"/>
  <c r="F19" i="7"/>
  <c r="D14" i="7"/>
  <c r="C14" i="7"/>
  <c r="B14" i="7"/>
  <c r="F13" i="7"/>
  <c r="E14" i="7"/>
  <c r="F14" i="7"/>
  <c r="D19" i="6"/>
  <c r="C19" i="6"/>
  <c r="B19" i="6"/>
  <c r="F18" i="6"/>
  <c r="E19" i="6"/>
  <c r="F19" i="6"/>
  <c r="F13" i="6"/>
  <c r="F14" i="6"/>
  <c r="D19" i="5"/>
  <c r="C19" i="5"/>
  <c r="B19" i="5"/>
  <c r="F18" i="5"/>
  <c r="E19" i="5"/>
  <c r="F19" i="5"/>
  <c r="D14" i="5"/>
  <c r="C14" i="5"/>
  <c r="B14" i="5"/>
  <c r="F13" i="5"/>
  <c r="E14" i="5"/>
  <c r="F14" i="5"/>
  <c r="F18" i="4"/>
  <c r="E14" i="4"/>
  <c r="D14" i="4"/>
  <c r="F14" i="9"/>
  <c r="F20" i="9"/>
  <c r="F21" i="9"/>
  <c r="E20" i="9"/>
  <c r="E21" i="9"/>
  <c r="E19" i="4"/>
  <c r="F19" i="4"/>
  <c r="D19" i="4"/>
  <c r="C19" i="4"/>
  <c r="B19" i="4"/>
  <c r="C14" i="4"/>
  <c r="B14" i="4"/>
  <c r="F14" i="4"/>
</calcChain>
</file>

<file path=xl/sharedStrings.xml><?xml version="1.0" encoding="utf-8"?>
<sst xmlns="http://schemas.openxmlformats.org/spreadsheetml/2006/main" count="174" uniqueCount="39">
  <si>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</si>
  <si>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</si>
  <si>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</si>
  <si>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</si>
  <si>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</si>
  <si>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</si>
  <si>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</si>
  <si>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</si>
  <si>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</si>
  <si>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</si>
  <si>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</si>
  <si>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Килограмм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</si>
  <si>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243862201905886220100100180012041244</t>
    </r>
    <r>
      <rPr>
        <sz val="10"/>
        <rFont val="Times New Roman"/>
        <family val="1"/>
        <charset val="204"/>
      </rPr>
      <t>)</t>
    </r>
  </si>
  <si>
    <t>Группа мыла: I.
Форма поставки: кусок не более 200 гр. в индивидуальной упаковке.</t>
  </si>
  <si>
    <t>Директор</t>
  </si>
  <si>
    <t>Л.Н. Балуева</t>
  </si>
  <si>
    <t>Мыло хозяйственное твердое - 20.41.31.120-0000004</t>
  </si>
  <si>
    <t>шт.</t>
  </si>
  <si>
    <t>И.А. Ефремова</t>
  </si>
  <si>
    <t>В.В. Погребняк</t>
  </si>
  <si>
    <t>Н.Н. Леонова</t>
  </si>
  <si>
    <t>И.о. директора</t>
  </si>
  <si>
    <t>И.В. Садикова</t>
  </si>
  <si>
    <r>
      <t xml:space="preserve">Начальная (максимальная цена) контракта составляет 34 971,81 </t>
    </r>
    <r>
      <rPr>
        <sz val="10"/>
        <rFont val="Times New Roman"/>
        <family val="1"/>
        <charset val="204"/>
      </rPr>
      <t>(тридцать четыре тысячи девятьсот семьдесят один) рубль 81 копейка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</si>
  <si>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t>ВСЕГО</t>
  </si>
  <si>
    <t>ВСЕГО с доставкой</t>
  </si>
  <si>
    <r>
      <rPr>
        <b/>
        <sz val="10"/>
        <color theme="1"/>
        <rFont val="Times New Roman"/>
        <family val="1"/>
        <charset val="204"/>
      </rPr>
      <t xml:space="preserve">Начальная (максимальная цена) контракта составляет 97 638,51 </t>
    </r>
    <r>
      <rPr>
        <b/>
        <sz val="10"/>
        <rFont val="Times New Roman"/>
        <family val="1"/>
        <charset val="204"/>
      </rPr>
      <t>(девяносто семь тысяч шестьсот тридцать восемь рублей 51 копейка)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</si>
  <si>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r>
      <rPr>
        <b/>
        <sz val="10"/>
        <color theme="1"/>
        <rFont val="Times New Roman"/>
        <family val="1"/>
        <charset val="204"/>
      </rPr>
      <t xml:space="preserve">Начальная (максимальная цена) контракта составляет 25 192,01 </t>
    </r>
    <r>
      <rPr>
        <b/>
        <sz val="10"/>
        <rFont val="Times New Roman"/>
        <family val="1"/>
        <charset val="204"/>
      </rPr>
      <t>(двадцать пять тысяч сто девяносто два) рубля 01 копейка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</si>
  <si>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r>
      <rPr>
        <b/>
        <sz val="10"/>
        <color theme="1"/>
        <rFont val="Times New Roman"/>
        <family val="1"/>
        <charset val="204"/>
      </rPr>
      <t xml:space="preserve">Начальная (максимальная цена) контракта составляет 15 197,85 </t>
    </r>
    <r>
      <rPr>
        <b/>
        <sz val="10"/>
        <rFont val="Times New Roman"/>
        <family val="1"/>
        <charset val="204"/>
      </rPr>
      <t>(пятнадцать тысяч сто девяносто семь) рублей 85 копеек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</si>
  <si>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r>
      <rPr>
        <b/>
        <sz val="10"/>
        <color theme="1"/>
        <rFont val="Times New Roman"/>
        <family val="1"/>
        <charset val="204"/>
      </rPr>
      <t xml:space="preserve">Начальная (максимальная цена) контракта составляет 20 507,17 </t>
    </r>
    <r>
      <rPr>
        <b/>
        <sz val="10"/>
        <rFont val="Times New Roman"/>
        <family val="1"/>
        <charset val="204"/>
      </rPr>
      <t>(двадцать тысяч пятьсот семь) рублей 17 копеек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</si>
  <si>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r>
      <rPr>
        <b/>
        <sz val="10"/>
        <color theme="1"/>
        <rFont val="Times New Roman"/>
        <family val="1"/>
        <charset val="204"/>
      </rPr>
      <t xml:space="preserve">Начальная (максимальная цена) контракта составляет 1 769,67 </t>
    </r>
    <r>
      <rPr>
        <b/>
        <sz val="10"/>
        <rFont val="Times New Roman"/>
        <family val="1"/>
        <charset val="204"/>
      </rPr>
      <t>(одна тысяча семьсот шестьдесят девять) рублей 67 копеек</t>
    </r>
    <r>
      <rPr>
        <sz val="10"/>
        <color theme="1"/>
        <rFont val="Times New Roman"/>
        <family val="1"/>
        <charset val="204"/>
      </rPr>
      <t xml:space="preserve">
1* - https://www.komus.ru
2* - https://www.office-planet.ru
3* - https://канцлер86.рф/
</t>
    </r>
  </si>
  <si>
    <t>Мыло туалетное жидкое 20.41.31.130-00000003</t>
  </si>
  <si>
    <t>Наличие ароматической отдушки; 
Наличие антибактериального компонента. 
Объем тары: ≥ 5000 мл.
Доп.характеристики
Форма выпуска: Крем-мыло.</t>
  </si>
  <si>
    <t>(ИКЗ -                                              )</t>
  </si>
  <si>
    <t>(ИКЗ -  253862200272086220100100260020000244)</t>
  </si>
  <si>
    <t>(ИКЗ - 2538622002625862201002100430020000244)</t>
  </si>
  <si>
    <t>(ИКЗ - 253862200101186220100100260020000244)</t>
  </si>
  <si>
    <t>(ИКЗ - 253862200926886220100100270020000244)</t>
  </si>
  <si>
    <t>(ИКЗ - 2538622015543862201001001600202041244)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</si>
</sst>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"/>
    <numFmt numFmtId="166" formatCode="#,##0.000000"/>
  </numFmts>
  <fonts count="13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</font>
    <font>
      <sz val="12"/>
      <color theme="1"/>
      <name val="Times New Roman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" fontId="3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vertical="top" wrapText="1"/>
    </xf>
    <xf numFmtId="4" fontId="5" fillId="0" borderId="8" xfId="0" applyNumberFormat="1" applyFont="1" applyFill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" fontId="2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vertical="top" wrapText="1"/>
    </xf>
    <xf numFmtId="164" fontId="2" fillId="0" borderId="0" xfId="4" applyFont="1" applyAlignment="1">
      <alignment vertical="top"/>
    </xf>
    <xf numFmtId="4" fontId="5" fillId="0" borderId="2" xfId="0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left" vertical="top" wrapText="1"/>
    </xf>
    <xf numFmtId="4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11" fillId="0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4" fontId="2" fillId="0" borderId="0" xfId="0" applyNumberFormat="1" applyFont="1" applyFill="1" applyBorder="1" applyAlignment="1">
      <alignment horizontal="justify" vertical="top" wrapText="1"/>
    </xf>
  </cellXfs>
  <cellStyles count="5">
    <cellStyle name="Обычный" xfId="0" builtinId="0"/>
    <cellStyle name="Обычный 2" xfId="2"/>
    <cellStyle name="Обычный 3" xfId="1"/>
    <cellStyle name="Финансовый" xfId="4" builtinId="3"/>
    <cellStyle name="Финансовый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zoomScale="110" zoomScaleNormal="110" zoomScaleSheetLayoutView="90" workbookViewId="0">
      <selection activeCell="A5" sqref="A5:F5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27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33</v>
      </c>
      <c r="B5" s="45"/>
      <c r="C5" s="45"/>
      <c r="D5" s="45"/>
      <c r="E5" s="45"/>
      <c r="F5" s="45"/>
      <c r="G5" s="1"/>
      <c r="H5" s="1"/>
    </row>
    <row r="6" spans="1:13" x14ac:dyDescent="0.25">
      <c r="A6" s="23"/>
      <c r="B6" s="23"/>
      <c r="C6" s="23"/>
      <c r="D6" s="23"/>
      <c r="E6" s="23"/>
      <c r="F6" s="23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4">
        <v>1</v>
      </c>
      <c r="C9" s="24">
        <v>2</v>
      </c>
      <c r="D9" s="24">
        <v>3</v>
      </c>
      <c r="E9" s="49"/>
      <c r="F9" s="49"/>
    </row>
    <row r="10" spans="1:13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69.7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f>'СОШ 5 Мыло'!B12+'СОШ 2 Мыло'!B12+'Гимназия Мыло'!B12+'СОШ 6 Мыло'!B12+'ЦМТиИМО Мыло'!B12</f>
        <v>37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46222.99</v>
      </c>
      <c r="C14" s="15">
        <f>C13*B12</f>
        <v>46497.16</v>
      </c>
      <c r="D14" s="15">
        <f>D13*B12</f>
        <v>45948.82</v>
      </c>
      <c r="E14" s="15">
        <f>F13*B12</f>
        <v>46222.99</v>
      </c>
      <c r="F14" s="16">
        <f>E14</f>
        <v>46222.99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f>'СОШ 5 Мыло'!B17+'СОШ 2 Мыло'!B17+'Гимназия Мыло'!B17+'СОШ 6 Мыло'!B17+'ЦМТиИМО Мыло'!B17</f>
        <v>98.8</v>
      </c>
      <c r="C17" s="35" t="s">
        <v>11</v>
      </c>
      <c r="D17" s="17"/>
      <c r="E17" s="18"/>
      <c r="F17" s="26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51415.519999999997</v>
      </c>
      <c r="C19" s="15">
        <f>C18*B17</f>
        <v>51731.68</v>
      </c>
      <c r="D19" s="15">
        <f>D18*B17</f>
        <v>51099.360000000001</v>
      </c>
      <c r="E19" s="15">
        <f>F18*B17</f>
        <v>51415.519999999997</v>
      </c>
      <c r="F19" s="16">
        <f>E19</f>
        <v>51415.519999999997</v>
      </c>
      <c r="G19" s="5"/>
      <c r="H19" s="22"/>
      <c r="J19" s="5"/>
      <c r="L19" s="5"/>
      <c r="M19" s="5"/>
    </row>
    <row r="20" spans="1:13" s="40" customFormat="1" x14ac:dyDescent="0.25">
      <c r="A20" s="36" t="s">
        <v>24</v>
      </c>
      <c r="B20" s="41"/>
      <c r="C20" s="41"/>
      <c r="D20" s="41"/>
      <c r="E20" s="41">
        <f>E14+E19</f>
        <v>97638.51</v>
      </c>
      <c r="F20" s="42">
        <f>F14+F19</f>
        <v>97638.51</v>
      </c>
      <c r="G20" s="38"/>
      <c r="H20" s="39"/>
      <c r="J20" s="38"/>
      <c r="L20" s="38"/>
      <c r="M20" s="38"/>
    </row>
    <row r="21" spans="1:13" s="40" customFormat="1" x14ac:dyDescent="0.25">
      <c r="A21" s="36" t="s">
        <v>25</v>
      </c>
      <c r="B21" s="41"/>
      <c r="C21" s="41"/>
      <c r="D21" s="41"/>
      <c r="E21" s="41">
        <f>E20</f>
        <v>97638.51</v>
      </c>
      <c r="F21" s="42">
        <f>F20</f>
        <v>97638.51</v>
      </c>
      <c r="G21" s="38"/>
      <c r="H21" s="39"/>
      <c r="J21" s="38"/>
      <c r="L21" s="38"/>
      <c r="M21" s="38"/>
    </row>
    <row r="22" spans="1:13" x14ac:dyDescent="0.25">
      <c r="E22" s="6"/>
      <c r="F22" s="34"/>
      <c r="G22" s="1"/>
      <c r="H22" s="1"/>
    </row>
    <row r="23" spans="1:13" x14ac:dyDescent="0.25">
      <c r="A23" s="50" t="s">
        <v>26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25"/>
      <c r="B28" s="25"/>
      <c r="C28" s="25"/>
      <c r="D28" s="25"/>
      <c r="E28" s="25"/>
      <c r="F28" s="25"/>
      <c r="G28" s="1"/>
      <c r="H28" s="1"/>
    </row>
    <row r="29" spans="1:13" x14ac:dyDescent="0.25">
      <c r="A29" s="51" t="s">
        <v>14</v>
      </c>
      <c r="B29" s="51"/>
      <c r="D29" s="2" t="s">
        <v>15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A23:F27"/>
    <mergeCell ref="A29:B29"/>
    <mergeCell ref="B10:E10"/>
    <mergeCell ref="F10:F11"/>
    <mergeCell ref="B11:E11"/>
    <mergeCell ref="B15:E15"/>
    <mergeCell ref="F15:F16"/>
    <mergeCell ref="B16:E16"/>
    <mergeCell ref="D1:F2"/>
    <mergeCell ref="A4:F4"/>
    <mergeCell ref="A5:F5"/>
    <mergeCell ref="A7:F7"/>
    <mergeCell ref="A8:A9"/>
    <mergeCell ref="B8:D8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zoomScale="110" zoomScaleNormal="110" zoomScaleSheetLayoutView="90" workbookViewId="0">
      <selection activeCell="A5" sqref="A5:F5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27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34</v>
      </c>
      <c r="B5" s="45"/>
      <c r="C5" s="45"/>
      <c r="D5" s="45"/>
      <c r="E5" s="45"/>
      <c r="F5" s="45"/>
      <c r="G5" s="1"/>
      <c r="H5" s="1"/>
    </row>
    <row r="6" spans="1:13" x14ac:dyDescent="0.25">
      <c r="A6" s="23"/>
      <c r="B6" s="23"/>
      <c r="C6" s="23"/>
      <c r="D6" s="23"/>
      <c r="E6" s="23"/>
      <c r="F6" s="23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4">
        <v>1</v>
      </c>
      <c r="C9" s="24">
        <v>2</v>
      </c>
      <c r="D9" s="24">
        <v>3</v>
      </c>
      <c r="E9" s="49"/>
      <c r="F9" s="49"/>
    </row>
    <row r="10" spans="1:13" ht="12.75" customHeight="1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71.2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v>15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18739.05</v>
      </c>
      <c r="C14" s="15">
        <f>C13*B12</f>
        <v>18850.2</v>
      </c>
      <c r="D14" s="15">
        <f>D13*B12</f>
        <v>18627.900000000001</v>
      </c>
      <c r="E14" s="15">
        <f>F13*B12</f>
        <v>18739.05</v>
      </c>
      <c r="F14" s="16">
        <f>E14</f>
        <v>18739.05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v>12.4</v>
      </c>
      <c r="C17" s="17" t="s">
        <v>11</v>
      </c>
      <c r="D17" s="17"/>
      <c r="E17" s="18"/>
      <c r="F17" s="26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6452.96</v>
      </c>
      <c r="C19" s="15">
        <f>C18*B17</f>
        <v>6492.64</v>
      </c>
      <c r="D19" s="15">
        <f>D18*B17</f>
        <v>6413.28</v>
      </c>
      <c r="E19" s="15">
        <f>F18*B17</f>
        <v>6452.96</v>
      </c>
      <c r="F19" s="16">
        <f>E19</f>
        <v>6452.96</v>
      </c>
      <c r="G19" s="5"/>
      <c r="H19" s="22"/>
      <c r="J19" s="5"/>
      <c r="L19" s="5"/>
      <c r="M19" s="5"/>
    </row>
    <row r="20" spans="1:13" s="40" customFormat="1" x14ac:dyDescent="0.25">
      <c r="A20" s="36" t="s">
        <v>24</v>
      </c>
      <c r="B20" s="36"/>
      <c r="C20" s="36"/>
      <c r="D20" s="36"/>
      <c r="E20" s="37">
        <f>E14+E19</f>
        <v>25192.01</v>
      </c>
      <c r="F20" s="37">
        <f>F14+F19</f>
        <v>25192.01</v>
      </c>
      <c r="G20" s="38"/>
      <c r="H20" s="39"/>
      <c r="J20" s="38"/>
      <c r="L20" s="38"/>
      <c r="M20" s="38"/>
    </row>
    <row r="21" spans="1:13" s="40" customFormat="1" x14ac:dyDescent="0.25">
      <c r="A21" s="36" t="s">
        <v>25</v>
      </c>
      <c r="B21" s="36"/>
      <c r="C21" s="36"/>
      <c r="D21" s="36"/>
      <c r="E21" s="37">
        <f>E20</f>
        <v>25192.01</v>
      </c>
      <c r="F21" s="37">
        <f>F20</f>
        <v>25192.01</v>
      </c>
      <c r="G21" s="38"/>
      <c r="H21" s="39"/>
      <c r="J21" s="38"/>
      <c r="L21" s="38"/>
      <c r="M21" s="38"/>
    </row>
    <row r="22" spans="1:13" x14ac:dyDescent="0.25">
      <c r="E22" s="6"/>
      <c r="F22" s="34"/>
      <c r="G22" s="1"/>
      <c r="H22" s="1"/>
    </row>
    <row r="23" spans="1:13" x14ac:dyDescent="0.25">
      <c r="A23" s="50" t="s">
        <v>27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25"/>
      <c r="B28" s="25"/>
      <c r="C28" s="25"/>
      <c r="D28" s="25"/>
      <c r="E28" s="25"/>
      <c r="F28" s="25"/>
      <c r="G28" s="1"/>
      <c r="H28" s="1"/>
    </row>
    <row r="29" spans="1:13" x14ac:dyDescent="0.25">
      <c r="A29" s="51" t="s">
        <v>14</v>
      </c>
      <c r="B29" s="51"/>
      <c r="D29" s="2" t="s">
        <v>15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A23:F27"/>
    <mergeCell ref="A29:B29"/>
    <mergeCell ref="B10:E10"/>
    <mergeCell ref="F10:F11"/>
    <mergeCell ref="B11:E11"/>
    <mergeCell ref="B15:E15"/>
    <mergeCell ref="F15:F16"/>
    <mergeCell ref="B16:E16"/>
    <mergeCell ref="D1:F2"/>
    <mergeCell ref="A4:F4"/>
    <mergeCell ref="A5:F5"/>
    <mergeCell ref="A7:F7"/>
    <mergeCell ref="A8:A9"/>
    <mergeCell ref="B8:D8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zoomScale="110" zoomScaleNormal="110" zoomScaleSheetLayoutView="90" workbookViewId="0">
      <selection activeCell="A6" sqref="A6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27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35</v>
      </c>
      <c r="B5" s="45"/>
      <c r="C5" s="45"/>
      <c r="D5" s="45"/>
      <c r="E5" s="45"/>
      <c r="F5" s="45"/>
      <c r="G5" s="1"/>
      <c r="H5" s="1"/>
    </row>
    <row r="6" spans="1:13" x14ac:dyDescent="0.25">
      <c r="A6" s="23"/>
      <c r="B6" s="23"/>
      <c r="C6" s="23"/>
      <c r="D6" s="23"/>
      <c r="E6" s="23"/>
      <c r="F6" s="23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4">
        <v>1</v>
      </c>
      <c r="C9" s="24">
        <v>2</v>
      </c>
      <c r="D9" s="24">
        <v>3</v>
      </c>
      <c r="E9" s="49"/>
      <c r="F9" s="49"/>
    </row>
    <row r="10" spans="1:13" ht="12.75" customHeight="1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70.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v>7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8744.89</v>
      </c>
      <c r="C14" s="15">
        <f>C13*B12</f>
        <v>8796.76</v>
      </c>
      <c r="D14" s="15">
        <f>D13*B12</f>
        <v>8693.02</v>
      </c>
      <c r="E14" s="15">
        <f>F13*B12</f>
        <v>8744.89</v>
      </c>
      <c r="F14" s="16">
        <f>E14</f>
        <v>8744.89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v>12.4</v>
      </c>
      <c r="C17" s="17" t="s">
        <v>11</v>
      </c>
      <c r="D17" s="17"/>
      <c r="E17" s="18"/>
      <c r="F17" s="26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6452.96</v>
      </c>
      <c r="C19" s="15">
        <f>C18*B17</f>
        <v>6492.64</v>
      </c>
      <c r="D19" s="15">
        <f>D18*B17</f>
        <v>6413.28</v>
      </c>
      <c r="E19" s="15">
        <f>F18*B17</f>
        <v>6452.96</v>
      </c>
      <c r="F19" s="16">
        <f>E19</f>
        <v>6452.96</v>
      </c>
      <c r="G19" s="5"/>
      <c r="H19" s="22"/>
      <c r="J19" s="5"/>
      <c r="L19" s="5"/>
      <c r="M19" s="5"/>
    </row>
    <row r="20" spans="1:13" s="40" customFormat="1" x14ac:dyDescent="0.25">
      <c r="A20" s="36" t="s">
        <v>24</v>
      </c>
      <c r="B20" s="41"/>
      <c r="C20" s="41"/>
      <c r="D20" s="41"/>
      <c r="E20" s="41">
        <f>E14+E19</f>
        <v>15197.85</v>
      </c>
      <c r="F20" s="42">
        <f>F14+F19</f>
        <v>15197.85</v>
      </c>
      <c r="G20" s="38"/>
      <c r="H20" s="39"/>
      <c r="J20" s="38"/>
      <c r="L20" s="38"/>
      <c r="M20" s="38"/>
    </row>
    <row r="21" spans="1:13" s="40" customFormat="1" x14ac:dyDescent="0.25">
      <c r="A21" s="36" t="s">
        <v>25</v>
      </c>
      <c r="B21" s="41"/>
      <c r="C21" s="41"/>
      <c r="D21" s="41"/>
      <c r="E21" s="41">
        <f>E20</f>
        <v>15197.85</v>
      </c>
      <c r="F21" s="42">
        <f>F20</f>
        <v>15197.85</v>
      </c>
      <c r="G21" s="38"/>
      <c r="H21" s="39"/>
      <c r="J21" s="38"/>
      <c r="L21" s="38"/>
      <c r="M21" s="38"/>
    </row>
    <row r="22" spans="1:13" x14ac:dyDescent="0.25">
      <c r="E22" s="6"/>
      <c r="F22" s="34"/>
      <c r="G22" s="1"/>
      <c r="H22" s="1"/>
    </row>
    <row r="23" spans="1:13" x14ac:dyDescent="0.25">
      <c r="A23" s="50" t="s">
        <v>28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25"/>
      <c r="B28" s="25"/>
      <c r="C28" s="25"/>
      <c r="D28" s="25"/>
      <c r="E28" s="25"/>
      <c r="F28" s="25"/>
      <c r="G28" s="1"/>
      <c r="H28" s="1"/>
    </row>
    <row r="29" spans="1:13" x14ac:dyDescent="0.25">
      <c r="A29" s="51" t="s">
        <v>14</v>
      </c>
      <c r="B29" s="51"/>
      <c r="D29" s="2" t="s">
        <v>18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A23:F27"/>
    <mergeCell ref="A29:B29"/>
    <mergeCell ref="B10:E10"/>
    <mergeCell ref="F10:F11"/>
    <mergeCell ref="B11:E11"/>
    <mergeCell ref="B15:E15"/>
    <mergeCell ref="F15:F16"/>
    <mergeCell ref="B16:E16"/>
    <mergeCell ref="D1:F2"/>
    <mergeCell ref="A4:F4"/>
    <mergeCell ref="A5:F5"/>
    <mergeCell ref="A7:F7"/>
    <mergeCell ref="A8:A9"/>
    <mergeCell ref="B8:D8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zoomScale="110" zoomScaleNormal="110" zoomScaleSheetLayoutView="90" workbookViewId="0">
      <selection activeCell="A5" sqref="A4:F5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27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36</v>
      </c>
      <c r="B5" s="45"/>
      <c r="C5" s="45"/>
      <c r="D5" s="45"/>
      <c r="E5" s="45"/>
      <c r="F5" s="45"/>
      <c r="G5" s="1"/>
      <c r="H5" s="1"/>
    </row>
    <row r="6" spans="1:13" x14ac:dyDescent="0.25">
      <c r="A6" s="23"/>
      <c r="B6" s="23"/>
      <c r="C6" s="23"/>
      <c r="D6" s="23"/>
      <c r="E6" s="23"/>
      <c r="F6" s="23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4">
        <v>1</v>
      </c>
      <c r="C9" s="24">
        <v>2</v>
      </c>
      <c r="D9" s="24">
        <v>3</v>
      </c>
      <c r="E9" s="49"/>
      <c r="F9" s="49"/>
    </row>
    <row r="10" spans="1:13" ht="12.75" customHeight="1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69.7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v>3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3747.81</v>
      </c>
      <c r="C14" s="15">
        <f>C13*B12</f>
        <v>3770.04</v>
      </c>
      <c r="D14" s="15">
        <f>D13*B12</f>
        <v>3725.58</v>
      </c>
      <c r="E14" s="15">
        <f>F13*B12</f>
        <v>3747.81</v>
      </c>
      <c r="F14" s="16">
        <f>E14</f>
        <v>3747.81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v>60</v>
      </c>
      <c r="C17" s="17" t="s">
        <v>11</v>
      </c>
      <c r="D17" s="17"/>
      <c r="E17" s="18"/>
      <c r="F17" s="26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31224</v>
      </c>
      <c r="C19" s="15">
        <f>C18*B17</f>
        <v>31416</v>
      </c>
      <c r="D19" s="15">
        <f>D18*B17</f>
        <v>31032</v>
      </c>
      <c r="E19" s="15">
        <f>F18*B17</f>
        <v>31224</v>
      </c>
      <c r="F19" s="16">
        <f>E19</f>
        <v>31224</v>
      </c>
      <c r="G19" s="5"/>
      <c r="H19" s="22"/>
      <c r="J19" s="5"/>
      <c r="L19" s="5"/>
      <c r="M19" s="5"/>
    </row>
    <row r="20" spans="1:13" s="40" customFormat="1" x14ac:dyDescent="0.25">
      <c r="A20" s="36" t="s">
        <v>24</v>
      </c>
      <c r="B20" s="41"/>
      <c r="C20" s="41"/>
      <c r="D20" s="41"/>
      <c r="E20" s="41">
        <f>E14+E19</f>
        <v>34971.81</v>
      </c>
      <c r="F20" s="41">
        <f>F14+F19</f>
        <v>34971.81</v>
      </c>
      <c r="G20" s="38"/>
      <c r="H20" s="39"/>
      <c r="J20" s="38"/>
      <c r="L20" s="38"/>
      <c r="M20" s="38"/>
    </row>
    <row r="21" spans="1:13" s="40" customFormat="1" x14ac:dyDescent="0.25">
      <c r="A21" s="36" t="s">
        <v>25</v>
      </c>
      <c r="B21" s="41"/>
      <c r="C21" s="41"/>
      <c r="D21" s="41"/>
      <c r="E21" s="41">
        <f>E20</f>
        <v>34971.81</v>
      </c>
      <c r="F21" s="42">
        <f>F20</f>
        <v>34971.81</v>
      </c>
      <c r="G21" s="38"/>
      <c r="H21" s="39"/>
      <c r="J21" s="38"/>
      <c r="L21" s="38"/>
      <c r="M21" s="38"/>
    </row>
    <row r="22" spans="1:13" x14ac:dyDescent="0.25">
      <c r="E22" s="6"/>
      <c r="F22" s="34"/>
      <c r="G22" s="1"/>
      <c r="H22" s="1"/>
    </row>
    <row r="23" spans="1:13" x14ac:dyDescent="0.25">
      <c r="A23" s="50" t="s">
        <v>23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25"/>
      <c r="B28" s="25"/>
      <c r="C28" s="25"/>
      <c r="D28" s="25"/>
      <c r="E28" s="25"/>
      <c r="F28" s="25"/>
      <c r="G28" s="1"/>
      <c r="H28" s="1"/>
    </row>
    <row r="29" spans="1:13" x14ac:dyDescent="0.25">
      <c r="A29" s="51" t="s">
        <v>14</v>
      </c>
      <c r="B29" s="51"/>
      <c r="D29" s="2" t="s">
        <v>19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A23:F27"/>
    <mergeCell ref="A29:B29"/>
    <mergeCell ref="B10:E10"/>
    <mergeCell ref="F10:F11"/>
    <mergeCell ref="B11:E11"/>
    <mergeCell ref="B15:E15"/>
    <mergeCell ref="F15:F16"/>
    <mergeCell ref="B16:E16"/>
    <mergeCell ref="D1:F2"/>
    <mergeCell ref="A4:F4"/>
    <mergeCell ref="A5:F5"/>
    <mergeCell ref="A7:F7"/>
    <mergeCell ref="A8:A9"/>
    <mergeCell ref="B8:D8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zoomScale="110" zoomScaleNormal="110" zoomScaleSheetLayoutView="90" workbookViewId="0">
      <selection activeCell="A6" sqref="A6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27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37</v>
      </c>
      <c r="B5" s="45"/>
      <c r="C5" s="45"/>
      <c r="D5" s="45"/>
      <c r="E5" s="45"/>
      <c r="F5" s="45"/>
      <c r="G5" s="1"/>
      <c r="H5" s="1"/>
    </row>
    <row r="6" spans="1:13" x14ac:dyDescent="0.25">
      <c r="A6" s="23"/>
      <c r="B6" s="23"/>
      <c r="C6" s="23"/>
      <c r="D6" s="23"/>
      <c r="E6" s="23"/>
      <c r="F6" s="23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4">
        <v>1</v>
      </c>
      <c r="C9" s="24">
        <v>2</v>
      </c>
      <c r="D9" s="24">
        <v>3</v>
      </c>
      <c r="E9" s="49"/>
      <c r="F9" s="49"/>
    </row>
    <row r="10" spans="1:13" ht="12.75" customHeight="1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69.7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v>11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13741.97</v>
      </c>
      <c r="C14" s="15">
        <f>C13*B12</f>
        <v>13823.48</v>
      </c>
      <c r="D14" s="15">
        <f>D13*B12</f>
        <v>13660.46</v>
      </c>
      <c r="E14" s="15">
        <f>F13*B12</f>
        <v>13741.97</v>
      </c>
      <c r="F14" s="16">
        <f>E14</f>
        <v>13741.97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v>13</v>
      </c>
      <c r="C17" s="17" t="s">
        <v>11</v>
      </c>
      <c r="D17" s="17"/>
      <c r="E17" s="18"/>
      <c r="F17" s="26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6765.2</v>
      </c>
      <c r="C19" s="15">
        <f>C18*B17</f>
        <v>6806.8</v>
      </c>
      <c r="D19" s="15">
        <f>D18*B17</f>
        <v>6723.6</v>
      </c>
      <c r="E19" s="15">
        <f>F18*B17</f>
        <v>6765.2</v>
      </c>
      <c r="F19" s="16">
        <f>E19</f>
        <v>6765.2</v>
      </c>
      <c r="G19" s="5"/>
      <c r="H19" s="22"/>
      <c r="J19" s="5"/>
      <c r="L19" s="5"/>
      <c r="M19" s="5"/>
    </row>
    <row r="20" spans="1:13" s="40" customFormat="1" x14ac:dyDescent="0.25">
      <c r="A20" s="36" t="s">
        <v>24</v>
      </c>
      <c r="B20" s="41"/>
      <c r="C20" s="41"/>
      <c r="D20" s="41"/>
      <c r="E20" s="41">
        <f>E14+E19</f>
        <v>20507.169999999998</v>
      </c>
      <c r="F20" s="42">
        <f>F14+F19</f>
        <v>20507.169999999998</v>
      </c>
      <c r="G20" s="38"/>
      <c r="H20" s="39"/>
      <c r="J20" s="38"/>
      <c r="L20" s="38"/>
      <c r="M20" s="38"/>
    </row>
    <row r="21" spans="1:13" s="40" customFormat="1" x14ac:dyDescent="0.25">
      <c r="A21" s="36" t="s">
        <v>25</v>
      </c>
      <c r="B21" s="41"/>
      <c r="C21" s="41"/>
      <c r="D21" s="41"/>
      <c r="E21" s="41">
        <f>E20</f>
        <v>20507.169999999998</v>
      </c>
      <c r="F21" s="42">
        <f>F20</f>
        <v>20507.169999999998</v>
      </c>
      <c r="G21" s="38"/>
      <c r="H21" s="39"/>
      <c r="J21" s="38"/>
      <c r="L21" s="38"/>
      <c r="M21" s="38"/>
    </row>
    <row r="22" spans="1:13" x14ac:dyDescent="0.25">
      <c r="E22" s="6"/>
      <c r="F22" s="34"/>
      <c r="G22" s="1"/>
      <c r="H22" s="1"/>
    </row>
    <row r="23" spans="1:13" x14ac:dyDescent="0.25">
      <c r="A23" s="50" t="s">
        <v>29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25"/>
      <c r="B28" s="25"/>
      <c r="C28" s="25"/>
      <c r="D28" s="25"/>
      <c r="E28" s="25"/>
      <c r="F28" s="25"/>
      <c r="G28" s="1"/>
      <c r="H28" s="1"/>
    </row>
    <row r="29" spans="1:13" x14ac:dyDescent="0.25">
      <c r="A29" s="51" t="s">
        <v>14</v>
      </c>
      <c r="B29" s="51"/>
      <c r="D29" s="2" t="s">
        <v>20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A23:F27"/>
    <mergeCell ref="A29:B29"/>
    <mergeCell ref="B10:E10"/>
    <mergeCell ref="F10:F11"/>
    <mergeCell ref="B11:E11"/>
    <mergeCell ref="B15:E15"/>
    <mergeCell ref="F15:F16"/>
    <mergeCell ref="B16:E16"/>
    <mergeCell ref="D1:F2"/>
    <mergeCell ref="A4:F4"/>
    <mergeCell ref="A5:F5"/>
    <mergeCell ref="A7:F7"/>
    <mergeCell ref="A8:A9"/>
    <mergeCell ref="B8:D8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6"/>
  <sheetViews>
    <sheetView tabSelected="1" zoomScale="110" zoomScaleNormal="110" zoomScaleSheetLayoutView="90" workbookViewId="0">
      <selection activeCell="A6" sqref="A6"/>
    </sheetView>
  </sheetViews>
  <sheetFormatPr defaultRowHeight="12.75" x14ac:dyDescent="0.25"/>
  <cols>
    <col min="1" max="1" width="31.75" style="2" customWidth="1"/>
    <col min="2" max="6" width="14.125" style="2" customWidth="1"/>
    <col min="7" max="7" width="9" style="7"/>
    <col min="8" max="8" width="12.375" style="8" customWidth="1"/>
    <col min="9" max="16384" width="9" style="1"/>
  </cols>
  <sheetData>
    <row r="1" spans="1:13" ht="15.75" customHeight="1" x14ac:dyDescent="0.25">
      <c r="D1" s="43" t="s">
        <v>9</v>
      </c>
      <c r="E1" s="43"/>
      <c r="F1" s="43"/>
    </row>
    <row r="2" spans="1:13" ht="15.75" customHeight="1" x14ac:dyDescent="0.25">
      <c r="D2" s="43"/>
      <c r="E2" s="43"/>
      <c r="F2" s="43"/>
    </row>
    <row r="3" spans="1:13" ht="15.75" x14ac:dyDescent="0.25">
      <c r="D3" s="9"/>
      <c r="E3" s="10"/>
      <c r="F3" s="10"/>
    </row>
    <row r="4" spans="1:13" x14ac:dyDescent="0.25">
      <c r="A4" s="44" t="s">
        <v>12</v>
      </c>
      <c r="B4" s="44"/>
      <c r="C4" s="44"/>
      <c r="D4" s="44"/>
      <c r="E4" s="44"/>
      <c r="F4" s="44"/>
      <c r="G4" s="1"/>
      <c r="H4" s="1"/>
    </row>
    <row r="5" spans="1:13" x14ac:dyDescent="0.25">
      <c r="A5" s="45" t="s">
        <v>38</v>
      </c>
      <c r="B5" s="45"/>
      <c r="C5" s="45"/>
      <c r="D5" s="45"/>
      <c r="E5" s="45"/>
      <c r="F5" s="45"/>
      <c r="G5" s="1"/>
      <c r="H5" s="1"/>
    </row>
    <row r="6" spans="1:13" x14ac:dyDescent="0.25">
      <c r="A6" s="14"/>
      <c r="B6" s="14"/>
      <c r="C6" s="14"/>
      <c r="D6" s="14"/>
      <c r="E6" s="14"/>
      <c r="F6" s="14"/>
      <c r="G6" s="1"/>
      <c r="H6" s="1"/>
    </row>
    <row r="7" spans="1:13" s="3" customFormat="1" x14ac:dyDescent="0.25">
      <c r="A7" s="46" t="s">
        <v>10</v>
      </c>
      <c r="B7" s="46"/>
      <c r="C7" s="46"/>
      <c r="D7" s="46"/>
      <c r="E7" s="46"/>
      <c r="F7" s="46"/>
    </row>
    <row r="8" spans="1:13" s="20" customFormat="1" x14ac:dyDescent="0.25">
      <c r="A8" s="47" t="s">
        <v>0</v>
      </c>
      <c r="B8" s="47" t="s">
        <v>1</v>
      </c>
      <c r="C8" s="47"/>
      <c r="D8" s="47"/>
      <c r="E8" s="48" t="s">
        <v>7</v>
      </c>
      <c r="F8" s="48" t="s">
        <v>8</v>
      </c>
    </row>
    <row r="9" spans="1:13" s="20" customFormat="1" x14ac:dyDescent="0.25">
      <c r="A9" s="47"/>
      <c r="B9" s="21">
        <v>1</v>
      </c>
      <c r="C9" s="21">
        <v>2</v>
      </c>
      <c r="D9" s="21">
        <v>3</v>
      </c>
      <c r="E9" s="49"/>
      <c r="F9" s="49"/>
    </row>
    <row r="10" spans="1:13" ht="12.75" customHeight="1" x14ac:dyDescent="0.25">
      <c r="A10" s="4" t="s">
        <v>2</v>
      </c>
      <c r="B10" s="52" t="s">
        <v>31</v>
      </c>
      <c r="C10" s="53"/>
      <c r="D10" s="53"/>
      <c r="E10" s="53"/>
      <c r="F10" s="54"/>
      <c r="G10" s="1"/>
      <c r="H10" s="1"/>
    </row>
    <row r="11" spans="1:13" ht="70.5" customHeight="1" x14ac:dyDescent="0.25">
      <c r="A11" s="4" t="s">
        <v>3</v>
      </c>
      <c r="B11" s="56" t="s">
        <v>32</v>
      </c>
      <c r="C11" s="57"/>
      <c r="D11" s="57"/>
      <c r="E11" s="57"/>
      <c r="F11" s="55"/>
      <c r="G11" s="1"/>
      <c r="H11" s="1"/>
    </row>
    <row r="12" spans="1:13" x14ac:dyDescent="0.25">
      <c r="A12" s="28" t="s">
        <v>4</v>
      </c>
      <c r="B12" s="29">
        <v>1</v>
      </c>
      <c r="C12" s="12" t="s">
        <v>17</v>
      </c>
      <c r="D12" s="12"/>
      <c r="E12" s="12"/>
      <c r="F12" s="13"/>
      <c r="G12" s="1"/>
      <c r="H12" s="1"/>
    </row>
    <row r="13" spans="1:13" x14ac:dyDescent="0.25">
      <c r="A13" s="28" t="s">
        <v>5</v>
      </c>
      <c r="B13" s="30">
        <v>1249.27</v>
      </c>
      <c r="C13" s="15">
        <v>1256.68</v>
      </c>
      <c r="D13" s="15">
        <v>1241.8599999999999</v>
      </c>
      <c r="E13" s="15">
        <f>ROUND((B13+C13+D13)/3,2)</f>
        <v>1249.27</v>
      </c>
      <c r="F13" s="16">
        <f>E13</f>
        <v>1249.27</v>
      </c>
      <c r="H13" s="1"/>
    </row>
    <row r="14" spans="1:13" x14ac:dyDescent="0.25">
      <c r="A14" s="28" t="s">
        <v>6</v>
      </c>
      <c r="B14" s="15">
        <f>B13*B12</f>
        <v>1249.27</v>
      </c>
      <c r="C14" s="15">
        <f>C13*B12</f>
        <v>1256.68</v>
      </c>
      <c r="D14" s="15">
        <f>D13*B12</f>
        <v>1241.8599999999999</v>
      </c>
      <c r="E14" s="15">
        <f>F13*B12</f>
        <v>1249.27</v>
      </c>
      <c r="F14" s="16">
        <f>E14</f>
        <v>1249.27</v>
      </c>
      <c r="G14" s="5"/>
      <c r="H14" s="5"/>
      <c r="I14" s="5"/>
      <c r="J14" s="5"/>
      <c r="L14" s="5"/>
      <c r="M14" s="5"/>
    </row>
    <row r="15" spans="1:13" x14ac:dyDescent="0.25">
      <c r="A15" s="31" t="s">
        <v>2</v>
      </c>
      <c r="B15" s="58" t="s">
        <v>16</v>
      </c>
      <c r="C15" s="58"/>
      <c r="D15" s="58"/>
      <c r="E15" s="58"/>
      <c r="F15" s="59"/>
      <c r="G15" s="5"/>
      <c r="H15" s="22"/>
      <c r="I15" s="5"/>
      <c r="L15" s="5"/>
      <c r="M15" s="5"/>
    </row>
    <row r="16" spans="1:13" ht="28.5" customHeight="1" x14ac:dyDescent="0.25">
      <c r="A16" s="32" t="s">
        <v>3</v>
      </c>
      <c r="B16" s="61" t="s">
        <v>13</v>
      </c>
      <c r="C16" s="61"/>
      <c r="D16" s="61"/>
      <c r="E16" s="61"/>
      <c r="F16" s="60"/>
      <c r="G16" s="5"/>
      <c r="H16" s="22"/>
      <c r="I16" s="5"/>
      <c r="L16" s="5"/>
      <c r="M16" s="5"/>
    </row>
    <row r="17" spans="1:13" x14ac:dyDescent="0.25">
      <c r="A17" s="31" t="s">
        <v>4</v>
      </c>
      <c r="B17" s="33">
        <v>1</v>
      </c>
      <c r="C17" s="17" t="s">
        <v>11</v>
      </c>
      <c r="D17" s="17"/>
      <c r="E17" s="18"/>
      <c r="F17" s="19"/>
      <c r="G17" s="5"/>
      <c r="H17" s="22"/>
      <c r="I17" s="5"/>
      <c r="L17" s="5"/>
      <c r="M17" s="5"/>
    </row>
    <row r="18" spans="1:13" x14ac:dyDescent="0.25">
      <c r="A18" s="28" t="s">
        <v>5</v>
      </c>
      <c r="B18" s="15">
        <v>520.4</v>
      </c>
      <c r="C18" s="15">
        <v>523.6</v>
      </c>
      <c r="D18" s="15">
        <v>517.20000000000005</v>
      </c>
      <c r="E18" s="15">
        <f>ROUND((B18+C18+D18)/3,2)</f>
        <v>520.4</v>
      </c>
      <c r="F18" s="16">
        <f>E18</f>
        <v>520.4</v>
      </c>
      <c r="G18" s="5"/>
      <c r="H18" s="22"/>
      <c r="I18" s="5"/>
      <c r="K18" s="5"/>
      <c r="L18" s="5"/>
      <c r="M18" s="5"/>
    </row>
    <row r="19" spans="1:13" x14ac:dyDescent="0.25">
      <c r="A19" s="28" t="s">
        <v>6</v>
      </c>
      <c r="B19" s="15">
        <f>B18*B17</f>
        <v>520.4</v>
      </c>
      <c r="C19" s="15">
        <f>C18*B17</f>
        <v>523.6</v>
      </c>
      <c r="D19" s="15">
        <f>D18*B17</f>
        <v>517.20000000000005</v>
      </c>
      <c r="E19" s="15">
        <f>F18*B17</f>
        <v>520.4</v>
      </c>
      <c r="F19" s="16">
        <f>E19</f>
        <v>520.4</v>
      </c>
      <c r="G19" s="5"/>
      <c r="H19" s="22"/>
      <c r="J19" s="5"/>
      <c r="L19" s="5"/>
      <c r="M19" s="5"/>
    </row>
    <row r="20" spans="1:13" x14ac:dyDescent="0.25">
      <c r="A20" s="36" t="s">
        <v>24</v>
      </c>
      <c r="B20" s="41"/>
      <c r="C20" s="41"/>
      <c r="D20" s="41"/>
      <c r="E20" s="41">
        <f>E14+E19</f>
        <v>1769.67</v>
      </c>
      <c r="F20" s="42">
        <f>F14+F19</f>
        <v>1769.67</v>
      </c>
      <c r="G20" s="5"/>
      <c r="H20" s="22"/>
      <c r="J20" s="5"/>
      <c r="L20" s="5"/>
      <c r="M20" s="5"/>
    </row>
    <row r="21" spans="1:13" x14ac:dyDescent="0.25">
      <c r="A21" s="36" t="s">
        <v>25</v>
      </c>
      <c r="B21" s="41"/>
      <c r="C21" s="41"/>
      <c r="D21" s="41"/>
      <c r="E21" s="41">
        <f>E20</f>
        <v>1769.67</v>
      </c>
      <c r="F21" s="42">
        <f>F20</f>
        <v>1769.67</v>
      </c>
      <c r="G21" s="5"/>
      <c r="H21" s="22"/>
      <c r="J21" s="5"/>
      <c r="L21" s="5"/>
      <c r="M21" s="5"/>
    </row>
    <row r="22" spans="1:13" x14ac:dyDescent="0.25">
      <c r="E22" s="6"/>
      <c r="F22" s="34"/>
      <c r="G22" s="1"/>
      <c r="H22" s="1"/>
    </row>
    <row r="23" spans="1:13" x14ac:dyDescent="0.25">
      <c r="A23" s="50" t="s">
        <v>30</v>
      </c>
      <c r="B23" s="50"/>
      <c r="C23" s="50"/>
      <c r="D23" s="50"/>
      <c r="E23" s="50"/>
      <c r="F23" s="50"/>
      <c r="G23" s="1"/>
      <c r="H23" s="1"/>
    </row>
    <row r="24" spans="1:13" x14ac:dyDescent="0.25">
      <c r="A24" s="50"/>
      <c r="B24" s="50"/>
      <c r="C24" s="50"/>
      <c r="D24" s="50"/>
      <c r="E24" s="50"/>
      <c r="F24" s="50"/>
      <c r="G24" s="1"/>
      <c r="H24" s="1"/>
    </row>
    <row r="25" spans="1:13" x14ac:dyDescent="0.25">
      <c r="A25" s="50"/>
      <c r="B25" s="50"/>
      <c r="C25" s="50"/>
      <c r="D25" s="50"/>
      <c r="E25" s="50"/>
      <c r="F25" s="50"/>
      <c r="G25" s="1"/>
      <c r="H25" s="1"/>
    </row>
    <row r="26" spans="1:13" x14ac:dyDescent="0.25">
      <c r="A26" s="50"/>
      <c r="B26" s="50"/>
      <c r="C26" s="50"/>
      <c r="D26" s="50"/>
      <c r="E26" s="50"/>
      <c r="F26" s="50"/>
      <c r="G26" s="1"/>
      <c r="H26" s="1"/>
    </row>
    <row r="27" spans="1:13" x14ac:dyDescent="0.25">
      <c r="A27" s="50"/>
      <c r="B27" s="50"/>
      <c r="C27" s="50"/>
      <c r="D27" s="50"/>
      <c r="E27" s="50"/>
      <c r="F27" s="50"/>
      <c r="G27" s="1"/>
      <c r="H27" s="1"/>
    </row>
    <row r="28" spans="1:13" x14ac:dyDescent="0.25">
      <c r="A28" s="11"/>
      <c r="B28" s="11"/>
      <c r="C28" s="11"/>
      <c r="D28" s="11"/>
      <c r="E28" s="11"/>
      <c r="F28" s="11"/>
      <c r="G28" s="1"/>
      <c r="H28" s="1"/>
    </row>
    <row r="29" spans="1:13" x14ac:dyDescent="0.25">
      <c r="A29" s="51" t="s">
        <v>21</v>
      </c>
      <c r="B29" s="51"/>
      <c r="D29" s="2" t="s">
        <v>22</v>
      </c>
      <c r="G29" s="1"/>
      <c r="H29" s="1"/>
    </row>
    <row r="30" spans="1:13" x14ac:dyDescent="0.25">
      <c r="G30" s="1"/>
      <c r="H30" s="1"/>
    </row>
    <row r="31" spans="1:13" x14ac:dyDescent="0.25">
      <c r="G31" s="1"/>
      <c r="H31" s="1"/>
    </row>
    <row r="32" spans="1:13" x14ac:dyDescent="0.25">
      <c r="G32" s="1"/>
      <c r="H32" s="1"/>
    </row>
    <row r="33" spans="1:8" x14ac:dyDescent="0.25">
      <c r="G33" s="1"/>
      <c r="H33" s="1"/>
    </row>
    <row r="34" spans="1:8" x14ac:dyDescent="0.25">
      <c r="G34" s="1"/>
      <c r="H34" s="1"/>
    </row>
    <row r="35" spans="1:8" x14ac:dyDescent="0.25">
      <c r="G35" s="1"/>
      <c r="H35" s="1"/>
    </row>
    <row r="36" spans="1:8" x14ac:dyDescent="0.25">
      <c r="G36" s="1"/>
      <c r="H36" s="1"/>
    </row>
    <row r="37" spans="1:8" x14ac:dyDescent="0.25"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5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G1582" s="1"/>
      <c r="H1582" s="1"/>
    </row>
    <row r="1583" spans="1:8" x14ac:dyDescent="0.25">
      <c r="G1583" s="1"/>
      <c r="H1583" s="1"/>
    </row>
    <row r="1584" spans="1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</sheetData>
  <mergeCells count="16">
    <mergeCell ref="D1:F2"/>
    <mergeCell ref="A7:F7"/>
    <mergeCell ref="A5:F5"/>
    <mergeCell ref="A29:B29"/>
    <mergeCell ref="A4:F4"/>
    <mergeCell ref="A8:A9"/>
    <mergeCell ref="B8:D8"/>
    <mergeCell ref="B10:E10"/>
    <mergeCell ref="F10:F11"/>
    <mergeCell ref="B11:E11"/>
    <mergeCell ref="A23:F27"/>
    <mergeCell ref="B15:E15"/>
    <mergeCell ref="F15:F16"/>
    <mergeCell ref="B16:E16"/>
    <mergeCell ref="E8:E9"/>
    <mergeCell ref="F8:F9"/>
  </mergeCells>
  <pageMargins left="0.56000000000000005" right="0.39" top="0.63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Мыло</vt:lpstr>
      <vt:lpstr>СОШ 5 Мыло</vt:lpstr>
      <vt:lpstr>СОШ 2 Мыло</vt:lpstr>
      <vt:lpstr>Гимназия Мыло</vt:lpstr>
      <vt:lpstr>СОШ 6 Мыло</vt:lpstr>
      <vt:lpstr>ЦМТиИМО Мыло</vt:lpstr>
      <vt:lpstr>'Гимназия Мыло'!Область_печати</vt:lpstr>
      <vt:lpstr>'Свод Мыло'!Область_печати</vt:lpstr>
      <vt:lpstr>'СОШ 2 Мыло'!Область_печати</vt:lpstr>
      <vt:lpstr>'СОШ 5 Мыло'!Область_печати</vt:lpstr>
      <vt:lpstr>'СОШ 6 Мыло'!Область_печати</vt:lpstr>
      <vt:lpstr>'ЦМТиИМО Мыло'!Область_печати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Захарова Наталья Борисовна</cp:lastModifiedBy>
  <cp:lastPrinted>2025-03-20T04:06:28Z</cp:lastPrinted>
  <dcterms:created xsi:type="dcterms:W3CDTF">2016-03-22T05:41:53Z</dcterms:created>
  <dcterms:modified xsi:type="dcterms:W3CDTF">2025-03-21T09:30:25Z</dcterms:modified>
</cp:coreProperties>
</file>